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таблица'!$A$1:$G$126</definedName>
  </definedNames>
  <calcPr fullCalcOnLoad="1"/>
</workbook>
</file>

<file path=xl/sharedStrings.xml><?xml version="1.0" encoding="utf-8"?>
<sst xmlns="http://schemas.openxmlformats.org/spreadsheetml/2006/main" count="147" uniqueCount="132">
  <si>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</si>
  <si>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</si>
  <si>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</si>
  <si>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</si>
  <si>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</si>
  <si>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</si>
  <si>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</si>
  <si>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</si>
  <si>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</si>
  <si>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</si>
  <si>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</si>
  <si>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</si>
  <si>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</si>
  <si>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</si>
  <si>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</si>
  <si>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</si>
  <si>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</si>
  <si>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</si>
  <si>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</si>
  <si>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</si>
  <si>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</si>
  <si>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</si>
  <si>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</si>
  <si>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</si>
  <si>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</si>
  <si>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</si>
  <si>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</si>
  <si>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</si>
  <si>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</si>
  <si>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</si>
  <si>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</si>
  <si>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</si>
  <si>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</si>
  <si>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</si>
  <si>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</si>
  <si>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</si>
  <si>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</si>
  <si>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</si>
  <si>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</si>
  <si>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</si>
  <si>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</si>
  <si>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</si>
  <si>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</si>
  <si>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</si>
  <si>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</si>
  <si>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</si>
  <si>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</si>
  <si>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</si>
  <si>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</si>
  <si>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</si>
  <si>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</si>
  <si>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</si>
  <si>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</si>
  <si>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</si>
  <si>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</si>
  <si>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</si>
  <si>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</si>
  <si>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</si>
  <si>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</si>
  <si>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</si>
  <si>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</si>
  <si>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</si>
  <si>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</si>
  <si>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</si>
  <si>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</si>
  <si>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</si>
  <si>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</si>
  <si>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</si>
  <si>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</si>
  <si>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</si>
  <si>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</si>
  <si>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</si>
  <si>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</si>
  <si>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</si>
  <si>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</si>
  <si>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</si>
  <si>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</si>
  <si>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</si>
  <si>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</si>
  <si>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</si>
  <si>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</si>
  <si>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</si>
  <si>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</si>
  <si>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</si>
  <si>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</si>
  <si>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</si>
  <si>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</si>
  <si>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</si>
  <si>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</si>
  <si>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</si>
  <si>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</si>
  <si>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</si>
  <si>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</si>
  <si>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</si>
  <si>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</si>
  <si>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</si>
  <si>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</si>
  <si>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</si>
  <si>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</si>
  <si>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</si>
  <si>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</si>
  <si>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</si>
  <si>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</si>
  <si>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</si>
  <si>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</si>
  <si>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</si>
  <si>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</si>
  <si>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</si>
  <si>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</si>
  <si>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</si>
  <si>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</si>
  <si>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</si>
  <si>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</si>
  <si>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</si>
  <si>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</si>
  <si>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</si>
  <si>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</si>
  <si>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</si>
  <si>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</si>
  <si>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</si>
  <si>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Зам.главы по экономике  - Кателиков Н.Л.                                      </t>
  </si>
  <si>
    <t>Глава района - Петров В.Т.</t>
  </si>
  <si>
    <t>2020 год
январь - июнь</t>
  </si>
  <si>
    <t>за 1 полугодие 2021 год.</t>
  </si>
  <si>
    <t>2021 год
январь - июнь</t>
  </si>
  <si>
    <t>Зам. главы - нач.отдела финансов   Гусева Е.Н.</t>
  </si>
  <si>
    <t>За 5 мес. 2021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</si>
  <si>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36,624 тыс.человек </t>
    </r>
  </si>
  <si>
    <t>89,6*</t>
  </si>
  <si>
    <t>882*</t>
  </si>
  <si>
    <t>9,8 раза</t>
  </si>
  <si>
    <t>* за 5 месяцев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</si>
</sst>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103">
      <selection activeCell="F24" sqref="F24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94" t="s">
        <v>121</v>
      </c>
      <c r="B2" s="95"/>
      <c r="C2" s="19"/>
      <c r="D2" s="20"/>
      <c r="E2" s="20"/>
      <c r="F2" s="17"/>
      <c r="G2" s="17"/>
    </row>
    <row r="3" spans="1:7" s="28" customFormat="1" ht="15.75">
      <c r="A3" s="81" t="s">
        <v>120</v>
      </c>
      <c r="B3" s="81"/>
      <c r="C3" s="81"/>
      <c r="D3" s="81"/>
      <c r="E3" s="81"/>
      <c r="F3" s="1"/>
      <c r="G3" s="1"/>
    </row>
    <row r="4" spans="1:7" s="28" customFormat="1" ht="31.5">
      <c r="A4" s="2" t="s">
        <v>125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2" t="s">
        <v>71</v>
      </c>
      <c r="B6" s="82"/>
      <c r="C6" s="82"/>
      <c r="D6" s="82"/>
      <c r="E6" s="82"/>
      <c r="F6" s="82"/>
      <c r="G6" s="82"/>
    </row>
    <row r="7" spans="1:7" s="28" customFormat="1" ht="15.75">
      <c r="A7" s="82" t="s">
        <v>72</v>
      </c>
      <c r="B7" s="82"/>
      <c r="C7" s="82"/>
      <c r="D7" s="82"/>
      <c r="E7" s="82"/>
      <c r="F7" s="82"/>
      <c r="G7" s="82"/>
    </row>
    <row r="8" spans="1:7" s="28" customFormat="1" ht="15.75">
      <c r="A8" s="82" t="s">
        <v>68</v>
      </c>
      <c r="B8" s="82"/>
      <c r="C8" s="82"/>
      <c r="D8" s="82"/>
      <c r="E8" s="82"/>
      <c r="F8" s="82"/>
      <c r="G8" s="82"/>
    </row>
    <row r="9" spans="1:7" s="28" customFormat="1" ht="15.75">
      <c r="A9" s="82" t="s">
        <v>123</v>
      </c>
      <c r="B9" s="82"/>
      <c r="C9" s="82"/>
      <c r="D9" s="82"/>
      <c r="E9" s="82"/>
      <c r="F9" s="82"/>
      <c r="G9" s="82"/>
    </row>
    <row r="10" spans="1:7" s="28" customFormat="1" ht="15.75">
      <c r="A10" s="81" t="s">
        <v>69</v>
      </c>
      <c r="B10" s="81"/>
      <c r="C10" s="81"/>
      <c r="D10" s="81"/>
      <c r="E10" s="81"/>
      <c r="F10" s="81"/>
      <c r="G10" s="81"/>
    </row>
    <row r="11" spans="1:7" s="68" customFormat="1" ht="18" customHeight="1">
      <c r="A11" s="81" t="s">
        <v>127</v>
      </c>
      <c r="B11" s="81"/>
      <c r="C11" s="81"/>
      <c r="D11" s="81"/>
      <c r="E11" s="81"/>
      <c r="F11" s="81"/>
      <c r="G11" s="81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6" t="s">
        <v>73</v>
      </c>
      <c r="B13" s="86"/>
      <c r="C13" s="88" t="s">
        <v>122</v>
      </c>
      <c r="D13" s="88"/>
      <c r="E13" s="88" t="s">
        <v>124</v>
      </c>
      <c r="F13" s="88"/>
      <c r="G13" s="86" t="s">
        <v>74</v>
      </c>
    </row>
    <row r="14" spans="1:7" s="28" customFormat="1" ht="96.75" customHeight="1">
      <c r="A14" s="86"/>
      <c r="B14" s="86"/>
      <c r="C14" s="5" t="s">
        <v>96</v>
      </c>
      <c r="D14" s="5" t="s">
        <v>97</v>
      </c>
      <c r="E14" s="5" t="s">
        <v>98</v>
      </c>
      <c r="F14" s="5" t="s">
        <v>99</v>
      </c>
      <c r="G14" s="86"/>
    </row>
    <row r="15" spans="1:7" s="28" customFormat="1" ht="24.75">
      <c r="A15" s="6"/>
      <c r="B15" s="7" t="s">
        <v>75</v>
      </c>
      <c r="C15" s="83"/>
      <c r="D15" s="83"/>
      <c r="E15" s="83"/>
      <c r="F15" s="83"/>
      <c r="G15" s="83"/>
    </row>
    <row r="16" spans="1:8" s="28" customFormat="1" ht="66" customHeight="1">
      <c r="A16" s="9" t="s">
        <v>77</v>
      </c>
      <c r="B16" s="9"/>
      <c r="C16" s="10">
        <v>2341.4</v>
      </c>
      <c r="D16" s="30">
        <v>77.74346714480195</v>
      </c>
      <c r="E16" s="10">
        <v>3484.8</v>
      </c>
      <c r="F16" s="30">
        <f>E16/C16*100</f>
        <v>148.8340309216708</v>
      </c>
      <c r="G16" s="8"/>
      <c r="H16" s="78"/>
    </row>
    <row r="17" spans="1:7" s="28" customFormat="1" ht="15.75">
      <c r="A17" s="9" t="s">
        <v>78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79</v>
      </c>
      <c r="B18" s="6" t="s">
        <v>80</v>
      </c>
      <c r="C18" s="10">
        <v>6.1</v>
      </c>
      <c r="D18" s="30"/>
      <c r="E18" s="10">
        <v>0.284</v>
      </c>
      <c r="F18" s="30">
        <f>E18/C18*100</f>
        <v>4.655737704918033</v>
      </c>
      <c r="G18" s="8"/>
    </row>
    <row r="19" spans="1:7" s="28" customFormat="1" ht="31.5">
      <c r="A19" s="9" t="s">
        <v>81</v>
      </c>
      <c r="B19" s="6" t="s">
        <v>82</v>
      </c>
      <c r="C19" s="10">
        <v>2328.7</v>
      </c>
      <c r="D19" s="30">
        <v>77.47612868882456</v>
      </c>
      <c r="E19" s="10">
        <v>3475.555</v>
      </c>
      <c r="F19" s="30">
        <f>E19/C19*100</f>
        <v>149.24872246317688</v>
      </c>
      <c r="G19" s="8"/>
    </row>
    <row r="20" spans="1:7" s="28" customFormat="1" ht="31.5" customHeight="1">
      <c r="A20" s="9" t="s">
        <v>83</v>
      </c>
      <c r="B20" s="6" t="s">
        <v>84</v>
      </c>
      <c r="C20" s="10">
        <v>6.6</v>
      </c>
      <c r="D20" s="30">
        <v>109.99999999999999</v>
      </c>
      <c r="E20" s="10">
        <v>8.976</v>
      </c>
      <c r="F20" s="30">
        <f>E20/C20*100</f>
        <v>136</v>
      </c>
      <c r="G20" s="11"/>
    </row>
    <row r="21" spans="1:7" s="28" customFormat="1" ht="50.25">
      <c r="A21" s="12" t="s">
        <v>111</v>
      </c>
      <c r="B21" s="12"/>
      <c r="C21" s="15" t="s">
        <v>116</v>
      </c>
      <c r="D21" s="56">
        <v>235</v>
      </c>
      <c r="E21" s="15" t="s">
        <v>116</v>
      </c>
      <c r="F21" s="56">
        <v>27.6</v>
      </c>
      <c r="G21" s="11"/>
    </row>
    <row r="22" spans="1:7" s="28" customFormat="1" ht="34.5">
      <c r="A22" s="13" t="s">
        <v>85</v>
      </c>
      <c r="B22" s="13"/>
      <c r="C22" s="10">
        <v>2412.4</v>
      </c>
      <c r="D22" s="30">
        <v>78.90106295993459</v>
      </c>
      <c r="E22" s="10">
        <v>3641.6</v>
      </c>
      <c r="F22" s="30">
        <f>E22/C22*100</f>
        <v>150.95340739512517</v>
      </c>
      <c r="G22" s="14"/>
    </row>
    <row r="23" spans="1:7" s="28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87</v>
      </c>
      <c r="B24" s="6" t="s">
        <v>80</v>
      </c>
      <c r="C24" s="10">
        <v>6.1</v>
      </c>
      <c r="D24" s="10"/>
      <c r="E24" s="10">
        <v>0.284</v>
      </c>
      <c r="F24" s="30">
        <f>E24/C24*100</f>
        <v>4.655737704918033</v>
      </c>
      <c r="G24" s="14"/>
    </row>
    <row r="25" spans="1:7" s="28" customFormat="1" ht="31.5">
      <c r="A25" s="13" t="s">
        <v>88</v>
      </c>
      <c r="B25" s="6" t="s">
        <v>82</v>
      </c>
      <c r="C25" s="10">
        <v>2395.6</v>
      </c>
      <c r="D25" s="30">
        <v>78.85450954575379</v>
      </c>
      <c r="E25" s="10">
        <v>3629.2</v>
      </c>
      <c r="F25" s="30">
        <f>E25/C25*100</f>
        <v>151.49440641175488</v>
      </c>
      <c r="G25" s="14"/>
    </row>
    <row r="26" spans="1:7" s="28" customFormat="1" ht="47.25">
      <c r="A26" s="13" t="s">
        <v>89</v>
      </c>
      <c r="B26" s="6" t="s">
        <v>84</v>
      </c>
      <c r="C26" s="10">
        <v>10.7</v>
      </c>
      <c r="D26" s="30">
        <v>55.154639175257735</v>
      </c>
      <c r="E26" s="10">
        <v>12.4</v>
      </c>
      <c r="F26" s="30">
        <f>E26/C26*100</f>
        <v>115.88785046728974</v>
      </c>
      <c r="G26" s="14"/>
    </row>
    <row r="27" spans="1:7" s="28" customFormat="1" ht="18">
      <c r="A27" s="84" t="s">
        <v>90</v>
      </c>
      <c r="B27" s="84"/>
      <c r="C27" s="84"/>
      <c r="D27" s="84"/>
      <c r="E27" s="84"/>
      <c r="F27" s="84"/>
      <c r="G27" s="84"/>
    </row>
    <row r="28" spans="1:7" s="28" customFormat="1" ht="18">
      <c r="A28" s="87" t="s">
        <v>91</v>
      </c>
      <c r="B28" s="87"/>
      <c r="C28" s="87"/>
      <c r="D28" s="87"/>
      <c r="E28" s="87"/>
      <c r="F28" s="87"/>
      <c r="G28" s="87"/>
    </row>
    <row r="29" spans="1:7" ht="15" customHeight="1">
      <c r="A29" s="89" t="s">
        <v>92</v>
      </c>
      <c r="B29" s="89"/>
      <c r="C29" s="83"/>
      <c r="D29" s="83"/>
      <c r="E29" s="83"/>
      <c r="F29" s="83"/>
      <c r="G29" s="83"/>
    </row>
    <row r="30" spans="1:7" ht="15.75">
      <c r="A30" s="85" t="s">
        <v>67</v>
      </c>
      <c r="B30" s="85"/>
      <c r="C30" s="10"/>
      <c r="D30" s="10"/>
      <c r="E30" s="10"/>
      <c r="F30" s="10"/>
      <c r="G30" s="29"/>
    </row>
    <row r="31" spans="1:7" ht="15.75">
      <c r="A31" s="85" t="s">
        <v>93</v>
      </c>
      <c r="B31" s="85"/>
      <c r="C31" s="10"/>
      <c r="D31" s="30"/>
      <c r="E31" s="10"/>
      <c r="F31" s="30"/>
      <c r="G31" s="11"/>
    </row>
    <row r="32" spans="1:7" ht="15.75">
      <c r="A32" s="85" t="s">
        <v>94</v>
      </c>
      <c r="B32" s="85"/>
      <c r="C32" s="10"/>
      <c r="D32" s="30"/>
      <c r="E32" s="10"/>
      <c r="F32" s="30"/>
      <c r="G32" s="11"/>
    </row>
    <row r="33" spans="1:7" ht="15.75">
      <c r="A33" s="85" t="s">
        <v>95</v>
      </c>
      <c r="B33" s="85"/>
      <c r="C33" s="31"/>
      <c r="D33" s="32"/>
      <c r="E33" s="10"/>
      <c r="F33" s="30"/>
      <c r="G33" s="11"/>
    </row>
    <row r="34" spans="1:7" ht="15.75">
      <c r="A34" s="85" t="s">
        <v>94</v>
      </c>
      <c r="B34" s="85"/>
      <c r="C34" s="32"/>
      <c r="D34" s="32"/>
      <c r="E34" s="10"/>
      <c r="F34" s="30"/>
      <c r="G34" s="11"/>
    </row>
    <row r="35" spans="1:7" ht="15.75">
      <c r="A35" s="85" t="s">
        <v>0</v>
      </c>
      <c r="B35" s="85"/>
      <c r="C35" s="31"/>
      <c r="D35" s="32"/>
      <c r="E35" s="10"/>
      <c r="F35" s="30"/>
      <c r="G35" s="11"/>
    </row>
    <row r="36" spans="1:7" ht="15.75">
      <c r="A36" s="85" t="s">
        <v>94</v>
      </c>
      <c r="B36" s="85"/>
      <c r="C36" s="31"/>
      <c r="D36" s="32"/>
      <c r="E36" s="10"/>
      <c r="F36" s="30"/>
      <c r="G36" s="11"/>
    </row>
    <row r="37" spans="1:7" ht="15.75">
      <c r="A37" s="85" t="s">
        <v>1</v>
      </c>
      <c r="B37" s="85"/>
      <c r="C37" s="31"/>
      <c r="D37" s="32"/>
      <c r="E37" s="10"/>
      <c r="F37" s="30"/>
      <c r="G37" s="11"/>
    </row>
    <row r="38" spans="1:7" ht="15.75">
      <c r="A38" s="85" t="s">
        <v>2</v>
      </c>
      <c r="B38" s="85"/>
      <c r="C38" s="31"/>
      <c r="D38" s="32"/>
      <c r="E38" s="10"/>
      <c r="F38" s="30"/>
      <c r="G38" s="11"/>
    </row>
    <row r="39" spans="1:7" ht="28.5" customHeight="1">
      <c r="A39" s="80" t="s">
        <v>3</v>
      </c>
      <c r="B39" s="80"/>
      <c r="C39" s="10">
        <v>9.4</v>
      </c>
      <c r="D39" s="30">
        <v>102.17391304347827</v>
      </c>
      <c r="E39" s="10">
        <v>9.5</v>
      </c>
      <c r="F39" s="10">
        <f>SUM(E39/C39)*100</f>
        <v>101.06382978723406</v>
      </c>
      <c r="G39" s="33"/>
    </row>
    <row r="40" spans="1:7" ht="15.75">
      <c r="A40" s="80" t="s">
        <v>4</v>
      </c>
      <c r="B40" s="80"/>
      <c r="C40" s="10">
        <v>520</v>
      </c>
      <c r="D40" s="30">
        <v>108.33333333333333</v>
      </c>
      <c r="E40" s="10">
        <v>522</v>
      </c>
      <c r="F40" s="10">
        <f>SUM(E40/C40)*100</f>
        <v>100.38461538461539</v>
      </c>
      <c r="G40" s="33"/>
    </row>
    <row r="41" spans="1:7" ht="15.75">
      <c r="A41" s="80"/>
      <c r="B41" s="80"/>
      <c r="C41" s="11"/>
      <c r="D41" s="11"/>
      <c r="E41" s="11"/>
      <c r="F41" s="11"/>
      <c r="G41" s="33"/>
    </row>
    <row r="42" spans="1:7" s="28" customFormat="1" ht="15.75">
      <c r="A42" s="80" t="s">
        <v>5</v>
      </c>
      <c r="B42" s="80"/>
      <c r="C42" s="11"/>
      <c r="D42" s="11"/>
      <c r="E42" s="11"/>
      <c r="F42" s="11"/>
      <c r="G42" s="33"/>
    </row>
    <row r="43" spans="1:7" s="28" customFormat="1" ht="28.5" customHeight="1">
      <c r="A43" s="80" t="s">
        <v>6</v>
      </c>
      <c r="B43" s="80"/>
      <c r="C43" s="44">
        <v>19.052</v>
      </c>
      <c r="D43" s="30">
        <v>102.29261744966442</v>
      </c>
      <c r="E43" s="44">
        <v>22.243</v>
      </c>
      <c r="F43" s="10">
        <f>SUM(E43/C43)*100</f>
        <v>116.74889775351669</v>
      </c>
      <c r="G43" s="33"/>
    </row>
    <row r="44" spans="1:7" s="28" customFormat="1" ht="15.75">
      <c r="A44" s="80" t="s">
        <v>7</v>
      </c>
      <c r="B44" s="80"/>
      <c r="C44" s="44">
        <v>1.314</v>
      </c>
      <c r="D44" s="30">
        <v>190.71117561683602</v>
      </c>
      <c r="E44" s="44">
        <v>1.316</v>
      </c>
      <c r="F44" s="10">
        <f>SUM(E44/C44)*100</f>
        <v>100.15220700152207</v>
      </c>
      <c r="G44" s="11"/>
    </row>
    <row r="45" spans="1:7" s="28" customFormat="1" ht="15.75">
      <c r="A45" s="80" t="s">
        <v>8</v>
      </c>
      <c r="B45" s="80"/>
      <c r="C45" s="10">
        <v>2982</v>
      </c>
      <c r="D45" s="30">
        <v>105.1110327811068</v>
      </c>
      <c r="E45" s="10">
        <v>2251</v>
      </c>
      <c r="F45" s="10">
        <f>SUM(E45/C45)*100</f>
        <v>75.48625083836352</v>
      </c>
      <c r="G45" s="11"/>
    </row>
    <row r="46" spans="1:7" s="28" customFormat="1" ht="15.75">
      <c r="A46" s="80" t="s">
        <v>9</v>
      </c>
      <c r="B46" s="80"/>
      <c r="C46" s="10"/>
      <c r="D46" s="10"/>
      <c r="E46" s="10"/>
      <c r="F46" s="10"/>
      <c r="G46" s="11"/>
    </row>
    <row r="47" spans="1:7" s="28" customFormat="1" ht="15.75">
      <c r="A47" s="91" t="s">
        <v>10</v>
      </c>
      <c r="B47" s="91"/>
      <c r="C47" s="10"/>
      <c r="D47" s="10"/>
      <c r="E47" s="10"/>
      <c r="F47" s="10"/>
      <c r="G47" s="11"/>
    </row>
    <row r="48" spans="1:7" s="28" customFormat="1" ht="15.75">
      <c r="A48" s="90" t="s">
        <v>11</v>
      </c>
      <c r="B48" s="90"/>
      <c r="C48" s="44"/>
      <c r="D48" s="10"/>
      <c r="E48" s="44"/>
      <c r="F48" s="10"/>
      <c r="G48" s="33"/>
    </row>
    <row r="49" spans="1:7" s="28" customFormat="1" ht="15.75">
      <c r="A49" s="90" t="s">
        <v>12</v>
      </c>
      <c r="B49" s="90"/>
      <c r="C49" s="44">
        <v>1.967</v>
      </c>
      <c r="D49" s="10">
        <v>139.10891089108912</v>
      </c>
      <c r="E49" s="44">
        <v>1.66</v>
      </c>
      <c r="F49" s="10">
        <f>SUM(E49/C49)*100</f>
        <v>84.39247585155057</v>
      </c>
      <c r="G49" s="33"/>
    </row>
    <row r="50" spans="1:7" s="28" customFormat="1" ht="15.75">
      <c r="A50" s="90" t="s">
        <v>13</v>
      </c>
      <c r="B50" s="90"/>
      <c r="C50" s="10"/>
      <c r="D50" s="10"/>
      <c r="E50" s="10"/>
      <c r="F50" s="10"/>
      <c r="G50" s="33"/>
    </row>
    <row r="51" spans="1:7" s="28" customFormat="1" ht="15.75">
      <c r="A51" s="90" t="s">
        <v>14</v>
      </c>
      <c r="B51" s="90"/>
      <c r="C51" s="44">
        <v>0.729</v>
      </c>
      <c r="D51" s="30">
        <v>125.25773195876289</v>
      </c>
      <c r="E51" s="44">
        <v>0.708</v>
      </c>
      <c r="F51" s="10">
        <f>SUM(E51/C51)*100</f>
        <v>97.11934156378601</v>
      </c>
      <c r="G51" s="33"/>
    </row>
    <row r="52" spans="1:7" s="28" customFormat="1" ht="15.75">
      <c r="A52" s="90" t="s">
        <v>15</v>
      </c>
      <c r="B52" s="90"/>
      <c r="C52" s="44">
        <v>162.864</v>
      </c>
      <c r="D52" s="30">
        <v>93.81566820276498</v>
      </c>
      <c r="E52" s="10">
        <v>248.595</v>
      </c>
      <c r="F52" s="10">
        <f>SUM(E52/C52)*100</f>
        <v>152.6396256999705</v>
      </c>
      <c r="G52" s="33"/>
    </row>
    <row r="53" spans="1:7" s="28" customFormat="1" ht="15.75">
      <c r="A53" s="90" t="s">
        <v>113</v>
      </c>
      <c r="B53" s="90"/>
      <c r="C53" s="44">
        <v>3.056</v>
      </c>
      <c r="D53" s="30">
        <v>93.94405164463572</v>
      </c>
      <c r="E53" s="44">
        <v>1.441</v>
      </c>
      <c r="F53" s="10">
        <f>SUM(E53/C53)*100</f>
        <v>47.153141361256544</v>
      </c>
      <c r="G53" s="33"/>
    </row>
    <row r="54" spans="1:7" s="28" customFormat="1" ht="15.75">
      <c r="A54" s="90" t="s">
        <v>16</v>
      </c>
      <c r="B54" s="90"/>
      <c r="C54" s="44">
        <v>1.938</v>
      </c>
      <c r="D54" s="30">
        <v>276.8571428571429</v>
      </c>
      <c r="E54" s="44">
        <v>2.358</v>
      </c>
      <c r="F54" s="30">
        <f>SUM(E54/C54)*100</f>
        <v>121.671826625387</v>
      </c>
      <c r="G54" s="33"/>
    </row>
    <row r="55" spans="1:7" ht="15.75">
      <c r="A55" s="92"/>
      <c r="B55" s="92"/>
      <c r="C55" s="92"/>
      <c r="D55" s="92"/>
      <c r="E55" s="92"/>
      <c r="F55" s="92"/>
      <c r="G55" s="92"/>
    </row>
    <row r="56" spans="1:7" ht="15.75">
      <c r="A56" s="89" t="s">
        <v>17</v>
      </c>
      <c r="B56" s="89"/>
      <c r="C56" s="93"/>
      <c r="D56" s="93"/>
      <c r="E56" s="93"/>
      <c r="F56" s="93"/>
      <c r="G56" s="93"/>
    </row>
    <row r="57" spans="1:7" ht="30" customHeight="1">
      <c r="A57" s="90" t="s">
        <v>18</v>
      </c>
      <c r="B57" s="90"/>
      <c r="C57" s="71">
        <v>2845705</v>
      </c>
      <c r="D57" s="10">
        <v>409.35853800984523</v>
      </c>
      <c r="E57" s="71">
        <v>782007</v>
      </c>
      <c r="F57" s="10">
        <f>SUM(E57/C57)*100</f>
        <v>27.480255332158464</v>
      </c>
      <c r="G57" s="64"/>
    </row>
    <row r="58" spans="1:7" ht="35.25" customHeight="1">
      <c r="A58" s="90" t="s">
        <v>19</v>
      </c>
      <c r="B58" s="90"/>
      <c r="C58" s="72" t="s">
        <v>100</v>
      </c>
      <c r="D58" s="10">
        <v>391.730658382627</v>
      </c>
      <c r="E58" s="55" t="s">
        <v>100</v>
      </c>
      <c r="F58" s="10">
        <f>SUM(E57/104.5%/C57)*100</f>
        <v>26.2968950546971</v>
      </c>
      <c r="G58" s="64"/>
    </row>
    <row r="59" spans="1:7" ht="12.75" customHeight="1" hidden="1">
      <c r="A59" s="90"/>
      <c r="B59" s="90"/>
      <c r="C59" s="71"/>
      <c r="D59" s="43"/>
      <c r="E59" s="43"/>
      <c r="F59" s="43"/>
      <c r="G59" s="64"/>
    </row>
    <row r="60" spans="1:7" ht="47.25" customHeight="1">
      <c r="A60" s="80" t="s">
        <v>20</v>
      </c>
      <c r="B60" s="80"/>
      <c r="C60" s="71">
        <v>2835586</v>
      </c>
      <c r="D60" s="10">
        <v>435.6026588545787</v>
      </c>
      <c r="E60" s="77">
        <v>687108</v>
      </c>
      <c r="F60" s="10">
        <f>SUM(E60/C60)*100</f>
        <v>24.231605036842474</v>
      </c>
      <c r="G60" s="64"/>
    </row>
    <row r="61" spans="1:7" ht="45.75" customHeight="1">
      <c r="A61" s="90" t="s">
        <v>21</v>
      </c>
      <c r="B61" s="90"/>
      <c r="C61" s="55" t="s">
        <v>100</v>
      </c>
      <c r="D61" s="10">
        <v>416.8446496216065</v>
      </c>
      <c r="E61" s="60" t="s">
        <v>100</v>
      </c>
      <c r="F61" s="10">
        <f>SUM(E60/104.5%/C60)*100</f>
        <v>23.188138791236813</v>
      </c>
      <c r="G61" s="33"/>
    </row>
    <row r="62" spans="1:7" ht="15.75">
      <c r="A62" s="90" t="s">
        <v>109</v>
      </c>
      <c r="B62" s="90"/>
      <c r="C62" s="43"/>
      <c r="D62" s="43"/>
      <c r="E62" s="58"/>
      <c r="F62" s="43"/>
      <c r="G62" s="33"/>
    </row>
    <row r="63" spans="1:7" ht="15.75">
      <c r="A63" s="90" t="s">
        <v>114</v>
      </c>
      <c r="B63" s="90"/>
      <c r="C63" s="43">
        <v>1958</v>
      </c>
      <c r="D63" s="10">
        <v>98.7891019172553</v>
      </c>
      <c r="E63" s="43">
        <v>1491</v>
      </c>
      <c r="F63" s="10">
        <f>SUM(E63/C63)*100</f>
        <v>76.1491317671093</v>
      </c>
      <c r="G63" s="33" t="s">
        <v>76</v>
      </c>
    </row>
    <row r="64" spans="1:7" ht="15.75">
      <c r="A64" s="90" t="s">
        <v>22</v>
      </c>
      <c r="B64" s="90"/>
      <c r="C64" s="43">
        <v>1958</v>
      </c>
      <c r="D64" s="10">
        <v>98.7891019172553</v>
      </c>
      <c r="E64" s="43">
        <v>1491</v>
      </c>
      <c r="F64" s="10">
        <f>SUM(E64/C64)*100</f>
        <v>76.1491317671093</v>
      </c>
      <c r="G64" s="33"/>
    </row>
    <row r="65" spans="1:7" ht="15.75">
      <c r="A65" s="90" t="s">
        <v>23</v>
      </c>
      <c r="B65" s="90"/>
      <c r="C65" s="43"/>
      <c r="D65" s="43"/>
      <c r="E65" s="43"/>
      <c r="F65" s="43"/>
      <c r="G65" s="33"/>
    </row>
    <row r="66" spans="1:7" ht="15.75">
      <c r="A66" s="90" t="s">
        <v>24</v>
      </c>
      <c r="B66" s="90"/>
      <c r="C66" s="43"/>
      <c r="D66" s="43"/>
      <c r="E66" s="43"/>
      <c r="F66" s="43"/>
      <c r="G66" s="33"/>
    </row>
    <row r="67" spans="1:7" ht="15.75">
      <c r="A67" s="90" t="s">
        <v>25</v>
      </c>
      <c r="B67" s="90"/>
      <c r="C67" s="43"/>
      <c r="D67" s="43"/>
      <c r="E67" s="43"/>
      <c r="F67" s="43"/>
      <c r="G67" s="33"/>
    </row>
    <row r="68" spans="1:7" ht="15.75">
      <c r="A68" s="90" t="s">
        <v>26</v>
      </c>
      <c r="B68" s="90"/>
      <c r="C68" s="43"/>
      <c r="D68" s="43"/>
      <c r="E68" s="43"/>
      <c r="F68" s="43"/>
      <c r="G68" s="33"/>
    </row>
    <row r="69" spans="1:7" ht="15.75">
      <c r="A69" s="90" t="s">
        <v>27</v>
      </c>
      <c r="B69" s="90"/>
      <c r="C69" s="43"/>
      <c r="D69" s="43"/>
      <c r="E69" s="43"/>
      <c r="F69" s="43"/>
      <c r="G69" s="33"/>
    </row>
    <row r="70" spans="1:7" ht="15.75">
      <c r="A70" s="90" t="s">
        <v>28</v>
      </c>
      <c r="B70" s="90"/>
      <c r="C70" s="58"/>
      <c r="D70" s="58"/>
      <c r="E70" s="43"/>
      <c r="F70" s="43"/>
      <c r="G70" s="33"/>
    </row>
    <row r="71" spans="1:7" ht="15.75">
      <c r="A71" s="90" t="s">
        <v>29</v>
      </c>
      <c r="B71" s="90"/>
      <c r="C71" s="43"/>
      <c r="D71" s="43"/>
      <c r="E71" s="43"/>
      <c r="F71" s="43"/>
      <c r="G71" s="33"/>
    </row>
    <row r="72" spans="1:7" ht="15.75">
      <c r="A72" s="92"/>
      <c r="B72" s="92"/>
      <c r="C72" s="92"/>
      <c r="D72" s="92"/>
      <c r="E72" s="92"/>
      <c r="F72" s="92"/>
      <c r="G72" s="92"/>
    </row>
    <row r="73" spans="1:7" ht="15.75">
      <c r="A73" s="89" t="s">
        <v>30</v>
      </c>
      <c r="B73" s="89"/>
      <c r="C73" s="93"/>
      <c r="D73" s="93"/>
      <c r="E73" s="93"/>
      <c r="F73" s="93"/>
      <c r="G73" s="93"/>
    </row>
    <row r="74" spans="1:7" ht="28.5" customHeight="1">
      <c r="A74" s="90" t="s">
        <v>31</v>
      </c>
      <c r="B74" s="90"/>
      <c r="C74" s="10">
        <v>36.872</v>
      </c>
      <c r="D74" s="10">
        <v>99.28375249071033</v>
      </c>
      <c r="E74" s="69">
        <v>36.316</v>
      </c>
      <c r="F74" s="10">
        <f>SUM(E74/C74)*100</f>
        <v>98.49208071165111</v>
      </c>
      <c r="G74" s="57"/>
    </row>
    <row r="75" spans="1:9" ht="15.75">
      <c r="A75" s="90" t="s">
        <v>32</v>
      </c>
      <c r="B75" s="90"/>
      <c r="C75" s="43">
        <v>118</v>
      </c>
      <c r="D75" s="30">
        <v>115.68627450980394</v>
      </c>
      <c r="E75" s="58">
        <v>92</v>
      </c>
      <c r="F75" s="30">
        <f>SUM(E75/C75)*100</f>
        <v>77.96610169491525</v>
      </c>
      <c r="G75" s="57"/>
      <c r="I75" s="18">
        <v>-271</v>
      </c>
    </row>
    <row r="76" spans="1:7" ht="15.75">
      <c r="A76" s="90" t="s">
        <v>33</v>
      </c>
      <c r="B76" s="90"/>
      <c r="C76" s="43">
        <v>283</v>
      </c>
      <c r="D76" s="30">
        <v>84.4776119402985</v>
      </c>
      <c r="E76" s="58">
        <v>363</v>
      </c>
      <c r="F76" s="30">
        <f>SUM(E76/C76)*100</f>
        <v>128.26855123674912</v>
      </c>
      <c r="G76" s="57"/>
    </row>
    <row r="77" spans="1:7" ht="15.75">
      <c r="A77" s="90" t="s">
        <v>34</v>
      </c>
      <c r="B77" s="90"/>
      <c r="C77" s="43">
        <v>2</v>
      </c>
      <c r="D77" s="30"/>
      <c r="E77" s="43">
        <v>-37</v>
      </c>
      <c r="F77" s="10"/>
      <c r="G77" s="57" t="s">
        <v>126</v>
      </c>
    </row>
    <row r="78" spans="1:7" ht="15.75">
      <c r="A78" s="90" t="s">
        <v>35</v>
      </c>
      <c r="B78" s="90"/>
      <c r="C78" s="43">
        <v>20.614</v>
      </c>
      <c r="D78" s="30">
        <v>99.58454106280193</v>
      </c>
      <c r="E78" s="58">
        <v>20.459</v>
      </c>
      <c r="F78" s="10">
        <f>SUM(E78/C78)*100</f>
        <v>99.24808382652566</v>
      </c>
      <c r="G78" s="57"/>
    </row>
    <row r="79" spans="1:7" ht="15.75">
      <c r="A79" s="90" t="s">
        <v>36</v>
      </c>
      <c r="B79" s="90"/>
      <c r="C79" s="10">
        <v>19.669</v>
      </c>
      <c r="D79" s="30">
        <v>99.84263959390863</v>
      </c>
      <c r="E79" s="58">
        <v>19.529</v>
      </c>
      <c r="F79" s="10">
        <f>SUM(E79/C79)*100</f>
        <v>99.28822004168997</v>
      </c>
      <c r="G79" s="57"/>
    </row>
    <row r="80" spans="1:7" ht="18.75">
      <c r="A80" s="42" t="s">
        <v>110</v>
      </c>
      <c r="B80" s="11"/>
      <c r="C80" s="61"/>
      <c r="D80" s="62"/>
      <c r="E80" s="70"/>
      <c r="F80" s="63"/>
      <c r="G80" s="29"/>
    </row>
    <row r="81" spans="1:7" ht="15.75">
      <c r="A81" s="90" t="s">
        <v>37</v>
      </c>
      <c r="B81" s="90"/>
      <c r="C81" s="43"/>
      <c r="D81" s="43"/>
      <c r="E81" s="58"/>
      <c r="F81" s="30"/>
      <c r="G81" s="33"/>
    </row>
    <row r="82" spans="1:7" ht="15.75">
      <c r="A82" s="90" t="s">
        <v>115</v>
      </c>
      <c r="B82" s="90"/>
      <c r="C82" s="43">
        <v>28315</v>
      </c>
      <c r="D82" s="30">
        <v>112.92573981016191</v>
      </c>
      <c r="E82" s="58">
        <v>31719</v>
      </c>
      <c r="F82" s="30">
        <f>SUM(E82/C82)*100</f>
        <v>112.02189652127848</v>
      </c>
      <c r="G82" s="33"/>
    </row>
    <row r="83" spans="1:7" ht="15.75">
      <c r="A83" s="90" t="s">
        <v>38</v>
      </c>
      <c r="B83" s="90"/>
      <c r="C83" s="43"/>
      <c r="D83" s="30"/>
      <c r="E83" s="58"/>
      <c r="F83" s="30"/>
      <c r="G83" s="33"/>
    </row>
    <row r="84" spans="1:7" ht="15.75">
      <c r="A84" s="90" t="s">
        <v>117</v>
      </c>
      <c r="B84" s="90"/>
      <c r="C84" s="43"/>
      <c r="D84" s="30"/>
      <c r="E84" s="58"/>
      <c r="F84" s="30"/>
      <c r="G84" s="33"/>
    </row>
    <row r="85" spans="1:7" ht="29.25" customHeight="1">
      <c r="A85" s="90" t="s">
        <v>39</v>
      </c>
      <c r="B85" s="90"/>
      <c r="C85" s="43">
        <v>435</v>
      </c>
      <c r="D85" s="30">
        <v>221.93877551020407</v>
      </c>
      <c r="E85" s="58">
        <v>203</v>
      </c>
      <c r="F85" s="30">
        <f>SUM(E85/C85)*100</f>
        <v>46.666666666666664</v>
      </c>
      <c r="G85" s="33"/>
    </row>
    <row r="86" spans="1:6" ht="15.75">
      <c r="A86" s="90" t="s">
        <v>40</v>
      </c>
      <c r="B86" s="90"/>
      <c r="C86" s="10">
        <v>2.1</v>
      </c>
      <c r="D86" s="43"/>
      <c r="E86" s="10">
        <v>1</v>
      </c>
      <c r="F86" s="43"/>
    </row>
    <row r="87" spans="1:8" ht="30.75" customHeight="1">
      <c r="A87" s="90" t="s">
        <v>41</v>
      </c>
      <c r="B87" s="90"/>
      <c r="C87" s="43">
        <v>35.4</v>
      </c>
      <c r="D87" s="43"/>
      <c r="E87" s="58">
        <v>34.5</v>
      </c>
      <c r="F87" s="43"/>
      <c r="G87" s="33"/>
      <c r="H87" s="18">
        <v>12526</v>
      </c>
    </row>
    <row r="88" spans="1:7" ht="15.75">
      <c r="A88" s="92"/>
      <c r="B88" s="92"/>
      <c r="C88" s="92"/>
      <c r="D88" s="92"/>
      <c r="E88" s="92"/>
      <c r="F88" s="92"/>
      <c r="G88" s="92"/>
    </row>
    <row r="89" spans="1:7" ht="15.75">
      <c r="A89" s="89" t="s">
        <v>42</v>
      </c>
      <c r="B89" s="89"/>
      <c r="C89" s="93"/>
      <c r="D89" s="93"/>
      <c r="E89" s="93"/>
      <c r="F89" s="93"/>
      <c r="G89" s="93"/>
    </row>
    <row r="90" spans="1:7" ht="35.25" customHeight="1">
      <c r="A90" s="90" t="s">
        <v>107</v>
      </c>
      <c r="B90" s="90"/>
      <c r="C90" s="43">
        <v>1376</v>
      </c>
      <c r="D90" s="10">
        <v>108.17610062893081</v>
      </c>
      <c r="E90" s="43">
        <v>1621</v>
      </c>
      <c r="F90" s="10">
        <f>SUM(E90/C90)*100</f>
        <v>117.80523255813952</v>
      </c>
      <c r="G90" s="33"/>
    </row>
    <row r="91" spans="1:7" ht="38.25" customHeight="1">
      <c r="A91" s="96" t="s">
        <v>108</v>
      </c>
      <c r="B91" s="96"/>
      <c r="C91" s="43" t="s">
        <v>100</v>
      </c>
      <c r="D91" s="10">
        <v>102.82899299328024</v>
      </c>
      <c r="E91" s="43" t="s">
        <v>100</v>
      </c>
      <c r="F91" s="10">
        <f>SUM(E90)/105.2%/C90*100</f>
        <v>111.98216022636838</v>
      </c>
      <c r="G91" s="33"/>
    </row>
    <row r="92" spans="1:8" ht="36" customHeight="1">
      <c r="A92" s="90" t="s">
        <v>105</v>
      </c>
      <c r="B92" s="90"/>
      <c r="C92" s="30">
        <v>332422</v>
      </c>
      <c r="D92" s="10">
        <v>84.99993607527774</v>
      </c>
      <c r="E92" s="30">
        <v>372313</v>
      </c>
      <c r="F92" s="10">
        <f>SUM(E92/C92)*100</f>
        <v>112.00010829608149</v>
      </c>
      <c r="G92" s="33"/>
      <c r="H92" s="76"/>
    </row>
    <row r="93" spans="1:7" ht="15.75">
      <c r="A93" s="90" t="s">
        <v>43</v>
      </c>
      <c r="B93" s="90"/>
      <c r="C93" s="43"/>
      <c r="D93" s="10"/>
      <c r="E93" s="43"/>
      <c r="F93" s="10"/>
      <c r="G93" s="33"/>
    </row>
    <row r="94" spans="1:7" ht="15.75">
      <c r="A94" s="90" t="s">
        <v>44</v>
      </c>
      <c r="B94" s="90"/>
      <c r="C94" s="30">
        <v>37979</v>
      </c>
      <c r="D94" s="10">
        <v>79.02578081108638</v>
      </c>
      <c r="E94" s="30">
        <v>39916</v>
      </c>
      <c r="F94" s="10">
        <f>SUM(E94/C94)*100</f>
        <v>105.1001869454172</v>
      </c>
      <c r="G94" s="33"/>
    </row>
    <row r="95" spans="1:7" ht="15.75">
      <c r="A95" s="90" t="s">
        <v>45</v>
      </c>
      <c r="B95" s="90"/>
      <c r="C95" s="30">
        <v>21790</v>
      </c>
      <c r="D95" s="10">
        <v>56.067311650885145</v>
      </c>
      <c r="E95" s="30">
        <v>22890</v>
      </c>
      <c r="F95" s="10">
        <f>SUM(E95/C95)*100</f>
        <v>105.04818724185405</v>
      </c>
      <c r="G95" s="33"/>
    </row>
    <row r="96" spans="1:7" ht="15.75">
      <c r="A96" s="90" t="s">
        <v>46</v>
      </c>
      <c r="B96" s="90"/>
      <c r="C96" s="30">
        <v>870</v>
      </c>
      <c r="D96" s="10">
        <v>85.47008547008548</v>
      </c>
      <c r="E96" s="30">
        <v>959</v>
      </c>
      <c r="F96" s="10">
        <f>SUM(E96/C96)*100</f>
        <v>110.22988505747126</v>
      </c>
      <c r="G96" s="33"/>
    </row>
    <row r="97" spans="1:7" ht="15.75">
      <c r="A97" s="90" t="s">
        <v>47</v>
      </c>
      <c r="B97" s="90"/>
      <c r="C97" s="30">
        <v>130700</v>
      </c>
      <c r="D97" s="10">
        <v>97.51111641648512</v>
      </c>
      <c r="E97" s="30">
        <v>141156</v>
      </c>
      <c r="F97" s="10">
        <f>SUM(E97/C97)*100</f>
        <v>108</v>
      </c>
      <c r="G97" s="33"/>
    </row>
    <row r="98" spans="1:7" ht="33.75" customHeight="1">
      <c r="A98" s="90" t="s">
        <v>106</v>
      </c>
      <c r="B98" s="90"/>
      <c r="C98" s="43" t="s">
        <v>100</v>
      </c>
      <c r="D98" s="10">
        <v>81.33965174667728</v>
      </c>
      <c r="E98" s="43" t="s">
        <v>100</v>
      </c>
      <c r="F98" s="10">
        <f>SUM(E92)/104.5%/C92*100</f>
        <v>107.17713712543684</v>
      </c>
      <c r="G98" s="33"/>
    </row>
    <row r="99" spans="1:7" ht="11.25" customHeight="1">
      <c r="A99" s="92"/>
      <c r="B99" s="92"/>
      <c r="C99" s="92"/>
      <c r="D99" s="92"/>
      <c r="E99" s="92"/>
      <c r="F99" s="92"/>
      <c r="G99" s="92"/>
    </row>
    <row r="100" spans="1:7" ht="19.5" customHeight="1">
      <c r="A100" s="89" t="s">
        <v>101</v>
      </c>
      <c r="B100" s="89"/>
      <c r="C100" s="93"/>
      <c r="D100" s="93"/>
      <c r="E100" s="93"/>
      <c r="F100" s="93"/>
      <c r="G100" s="93"/>
    </row>
    <row r="101" spans="1:8" ht="16.5" customHeight="1">
      <c r="A101" s="90" t="s">
        <v>48</v>
      </c>
      <c r="B101" s="90"/>
      <c r="C101" s="30">
        <v>59</v>
      </c>
      <c r="D101" s="30">
        <v>90.76923076923077</v>
      </c>
      <c r="E101" s="30">
        <v>57</v>
      </c>
      <c r="F101" s="10">
        <f>E101/C101*100</f>
        <v>96.61016949152543</v>
      </c>
      <c r="G101" s="33"/>
      <c r="H101" s="76"/>
    </row>
    <row r="102" spans="1:7" ht="34.5" customHeight="1">
      <c r="A102" s="90" t="s">
        <v>49</v>
      </c>
      <c r="B102" s="90"/>
      <c r="C102" s="30">
        <v>541</v>
      </c>
      <c r="D102" s="30">
        <v>101.69172932330828</v>
      </c>
      <c r="E102" s="30">
        <v>431</v>
      </c>
      <c r="F102" s="10">
        <f>E102/C102*100</f>
        <v>79.66728280961183</v>
      </c>
      <c r="G102" s="33"/>
    </row>
    <row r="103" spans="1:7" ht="33.75" customHeight="1">
      <c r="A103" s="90" t="s">
        <v>50</v>
      </c>
      <c r="B103" s="90"/>
      <c r="C103" s="30">
        <v>489</v>
      </c>
      <c r="D103" s="30">
        <v>96.96609161213563</v>
      </c>
      <c r="E103" s="10">
        <v>619.6</v>
      </c>
      <c r="F103" s="10">
        <f>E103/C103*100</f>
        <v>126.7075664621677</v>
      </c>
      <c r="G103" s="33"/>
    </row>
    <row r="104" spans="1:7" ht="15.75">
      <c r="A104" s="92"/>
      <c r="B104" s="92"/>
      <c r="C104" s="92"/>
      <c r="D104" s="92"/>
      <c r="E104" s="92"/>
      <c r="F104" s="92"/>
      <c r="G104" s="92"/>
    </row>
    <row r="105" spans="1:7" s="28" customFormat="1" ht="15.75">
      <c r="A105" s="89" t="s">
        <v>51</v>
      </c>
      <c r="B105" s="89"/>
      <c r="C105" s="97"/>
      <c r="D105" s="98"/>
      <c r="E105" s="98"/>
      <c r="F105" s="98"/>
      <c r="G105" s="99"/>
    </row>
    <row r="106" spans="1:7" s="28" customFormat="1" ht="15.75">
      <c r="A106" s="90" t="s">
        <v>52</v>
      </c>
      <c r="B106" s="90"/>
      <c r="C106" s="10" t="s">
        <v>128</v>
      </c>
      <c r="D106" s="51">
        <v>31.48278285312719</v>
      </c>
      <c r="E106" s="10" t="s">
        <v>129</v>
      </c>
      <c r="F106" s="10" t="s">
        <v>130</v>
      </c>
      <c r="G106" s="59" t="s">
        <v>131</v>
      </c>
    </row>
    <row r="107" spans="1:7" s="28" customFormat="1" ht="47.25" customHeight="1">
      <c r="A107" s="90" t="s">
        <v>102</v>
      </c>
      <c r="B107" s="90"/>
      <c r="C107" s="10">
        <v>64.4</v>
      </c>
      <c r="D107" s="51">
        <v>22.877442273534637</v>
      </c>
      <c r="E107" s="10">
        <v>875.3</v>
      </c>
      <c r="F107" s="10">
        <f>E107/C107*100</f>
        <v>1359.1614906832297</v>
      </c>
      <c r="G107" s="103" t="s">
        <v>131</v>
      </c>
    </row>
    <row r="108" spans="1:7" s="28" customFormat="1" ht="31.5" customHeight="1">
      <c r="A108" s="90" t="s">
        <v>53</v>
      </c>
      <c r="B108" s="90"/>
      <c r="C108" s="10">
        <v>444.5</v>
      </c>
      <c r="D108" s="51">
        <v>104.41625557904628</v>
      </c>
      <c r="E108" s="10">
        <v>468.5</v>
      </c>
      <c r="F108" s="10">
        <f>SUM(E108/C108)*100</f>
        <v>105.39932508436445</v>
      </c>
      <c r="G108" s="29"/>
    </row>
    <row r="109" spans="1:7" s="28" customFormat="1" ht="15.75">
      <c r="A109" s="90" t="s">
        <v>54</v>
      </c>
      <c r="B109" s="90"/>
      <c r="C109" s="10">
        <v>140.9</v>
      </c>
      <c r="D109" s="51">
        <v>89.00821225521162</v>
      </c>
      <c r="E109" s="10">
        <v>140.3</v>
      </c>
      <c r="F109" s="10">
        <f>SUM(E109/C109)*100</f>
        <v>99.57416607523066</v>
      </c>
      <c r="G109" s="29"/>
    </row>
    <row r="110" spans="1:7" s="28" customFormat="1" ht="18" customHeight="1">
      <c r="A110" s="90" t="s">
        <v>103</v>
      </c>
      <c r="B110" s="90"/>
      <c r="C110" s="10">
        <v>303.6</v>
      </c>
      <c r="D110" s="51">
        <v>113.53777112939419</v>
      </c>
      <c r="E110" s="10">
        <v>328.2</v>
      </c>
      <c r="F110" s="10">
        <f>SUM(E110/C110)*100</f>
        <v>108.10276679841897</v>
      </c>
      <c r="G110" s="29"/>
    </row>
    <row r="111" spans="1:7" s="28" customFormat="1" ht="15.75">
      <c r="A111" s="90" t="s">
        <v>55</v>
      </c>
      <c r="B111" s="90"/>
      <c r="C111" s="10"/>
      <c r="D111" s="51"/>
      <c r="E111" s="10"/>
      <c r="F111" s="45"/>
      <c r="G111" s="29"/>
    </row>
    <row r="112" spans="1:7" s="28" customFormat="1" ht="33.75" customHeight="1">
      <c r="A112" s="96" t="s">
        <v>56</v>
      </c>
      <c r="B112" s="96"/>
      <c r="C112" s="10">
        <v>82.1</v>
      </c>
      <c r="D112" s="51">
        <v>145.30973451327435</v>
      </c>
      <c r="E112" s="10">
        <v>52.7</v>
      </c>
      <c r="F112" s="10">
        <f>SUM(E112/C112)*100</f>
        <v>64.19001218026797</v>
      </c>
      <c r="G112" s="29"/>
    </row>
    <row r="113" spans="1:7" s="28" customFormat="1" ht="15.75">
      <c r="A113" s="90" t="s">
        <v>104</v>
      </c>
      <c r="B113" s="90"/>
      <c r="C113" s="10">
        <v>165.1</v>
      </c>
      <c r="D113" s="51">
        <v>99.04019196160768</v>
      </c>
      <c r="E113" s="10">
        <v>161.8</v>
      </c>
      <c r="F113" s="10">
        <f>SUM(E113/C113)*100</f>
        <v>98.00121138703817</v>
      </c>
      <c r="G113" s="29"/>
    </row>
    <row r="114" spans="1:7" s="28" customFormat="1" ht="33" customHeight="1">
      <c r="A114" s="90" t="s">
        <v>57</v>
      </c>
      <c r="B114" s="90"/>
      <c r="C114" s="10">
        <v>390.1</v>
      </c>
      <c r="D114" s="51">
        <v>97.84298971657888</v>
      </c>
      <c r="E114" s="10">
        <v>417.4</v>
      </c>
      <c r="F114" s="10">
        <f>SUM(E114/C114)*100</f>
        <v>106.99820558831068</v>
      </c>
      <c r="G114" s="29"/>
    </row>
    <row r="115" spans="1:7" s="28" customFormat="1" ht="15.75">
      <c r="A115" s="102" t="s">
        <v>58</v>
      </c>
      <c r="B115" s="102"/>
      <c r="C115" s="10"/>
      <c r="D115" s="51"/>
      <c r="E115" s="10"/>
      <c r="F115" s="51"/>
      <c r="G115" s="29"/>
    </row>
    <row r="116" spans="1:7" s="28" customFormat="1" ht="15.75">
      <c r="A116" s="102" t="s">
        <v>59</v>
      </c>
      <c r="B116" s="102"/>
      <c r="C116" s="10">
        <v>246.1</v>
      </c>
      <c r="D116" s="51">
        <v>101.69421487603304</v>
      </c>
      <c r="E116" s="10">
        <v>252.2</v>
      </c>
      <c r="F116" s="10">
        <f>SUM(E116/C116)*100</f>
        <v>102.47866720845184</v>
      </c>
      <c r="G116" s="29"/>
    </row>
    <row r="117" spans="1:7" s="28" customFormat="1" ht="15.75">
      <c r="A117" s="102" t="s">
        <v>60</v>
      </c>
      <c r="B117" s="102"/>
      <c r="C117" s="10">
        <v>35.7</v>
      </c>
      <c r="D117" s="51">
        <v>86.23188405797102</v>
      </c>
      <c r="E117" s="10">
        <v>38.9</v>
      </c>
      <c r="F117" s="10">
        <f>SUM(E117/C117)*100</f>
        <v>108.96358543417367</v>
      </c>
      <c r="G117" s="29"/>
    </row>
    <row r="118" spans="1:7" s="28" customFormat="1" ht="33.75" customHeight="1">
      <c r="A118" s="90" t="s">
        <v>61</v>
      </c>
      <c r="B118" s="90"/>
      <c r="C118" s="10">
        <v>0</v>
      </c>
      <c r="D118" s="51">
        <v>0</v>
      </c>
      <c r="E118" s="10">
        <v>0</v>
      </c>
      <c r="F118" s="10">
        <v>0</v>
      </c>
      <c r="G118" s="29"/>
    </row>
    <row r="119" spans="1:11" ht="15.75">
      <c r="A119" s="90" t="s">
        <v>62</v>
      </c>
      <c r="B119" s="90"/>
      <c r="C119" s="30">
        <v>12028.467824863343</v>
      </c>
      <c r="D119" s="51">
        <v>104.50102279416159</v>
      </c>
      <c r="E119" s="30">
        <f>SUM(E108/E126)*1000000</f>
        <v>12846.174938305456</v>
      </c>
      <c r="F119" s="30">
        <f>SUM(E119/C119)*100</f>
        <v>106.7980986884454</v>
      </c>
      <c r="G119" s="29" t="s">
        <v>76</v>
      </c>
      <c r="K119" s="54"/>
    </row>
    <row r="120" spans="1:11" ht="15.75">
      <c r="A120" s="90" t="s">
        <v>63</v>
      </c>
      <c r="B120" s="90"/>
      <c r="C120" s="30">
        <v>10556.367375656222</v>
      </c>
      <c r="D120" s="51">
        <v>97.92242062234004</v>
      </c>
      <c r="E120" s="30">
        <f>SUM(E114/E126)*1000000</f>
        <v>11445.023306827528</v>
      </c>
      <c r="F120" s="30">
        <f>SUM(E120/C120)*100</f>
        <v>108.41819822622519</v>
      </c>
      <c r="G120" s="29"/>
      <c r="K120" s="54"/>
    </row>
    <row r="121" spans="1:11" ht="15.75">
      <c r="A121" s="90" t="s">
        <v>64</v>
      </c>
      <c r="B121" s="90"/>
      <c r="C121" s="53"/>
      <c r="D121" s="53"/>
      <c r="E121" s="53"/>
      <c r="F121" s="53"/>
      <c r="G121" s="13"/>
      <c r="K121" s="54"/>
    </row>
    <row r="122" spans="1:11" ht="15.75">
      <c r="A122" s="90" t="s">
        <v>65</v>
      </c>
      <c r="B122" s="90"/>
      <c r="C122" s="30">
        <v>8687</v>
      </c>
      <c r="D122" s="45"/>
      <c r="E122" s="56">
        <v>8708.9</v>
      </c>
      <c r="F122" s="30"/>
      <c r="G122" s="29"/>
      <c r="H122" s="54"/>
      <c r="I122" s="54"/>
      <c r="J122" s="54"/>
      <c r="K122" s="54"/>
    </row>
    <row r="123" spans="1:7" ht="15.75">
      <c r="A123" s="90" t="s">
        <v>66</v>
      </c>
      <c r="B123" s="90"/>
      <c r="C123" s="30">
        <v>8358.4</v>
      </c>
      <c r="D123" s="45">
        <v>96.21733624956832</v>
      </c>
      <c r="E123" s="30">
        <v>7923.7</v>
      </c>
      <c r="F123" s="30">
        <f>SUM(E123*100/E122)</f>
        <v>90.9839359735443</v>
      </c>
      <c r="G123" s="29"/>
    </row>
    <row r="124" spans="1:7" s="28" customFormat="1" ht="18.75" customHeight="1">
      <c r="A124" s="74" t="s">
        <v>118</v>
      </c>
      <c r="B124" s="74"/>
      <c r="C124" s="75"/>
      <c r="D124" s="75"/>
      <c r="E124" s="75"/>
      <c r="F124" s="75"/>
      <c r="G124" s="73"/>
    </row>
    <row r="125" spans="1:7" s="28" customFormat="1" ht="16.5" customHeight="1">
      <c r="A125" s="74" t="s">
        <v>119</v>
      </c>
      <c r="B125" s="74"/>
      <c r="C125" s="75"/>
      <c r="D125" s="75"/>
      <c r="E125" s="75"/>
      <c r="F125" s="75"/>
      <c r="G125" s="73"/>
    </row>
    <row r="126" spans="1:7" s="68" customFormat="1" ht="15.75">
      <c r="A126" s="100" t="s">
        <v>112</v>
      </c>
      <c r="B126" s="101"/>
      <c r="C126" s="66">
        <v>36954</v>
      </c>
      <c r="D126" s="65"/>
      <c r="E126" s="79">
        <v>36470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86:B86"/>
    <mergeCell ref="A74:B74"/>
    <mergeCell ref="A75:B75"/>
    <mergeCell ref="A76:B76"/>
    <mergeCell ref="A77:B77"/>
    <mergeCell ref="A78:B78"/>
    <mergeCell ref="A79:B79"/>
    <mergeCell ref="A71:B71"/>
    <mergeCell ref="A72:G72"/>
    <mergeCell ref="A59:B59"/>
    <mergeCell ref="A60:B60"/>
    <mergeCell ref="A61:B61"/>
    <mergeCell ref="A62:B62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30:B30"/>
    <mergeCell ref="A31:B31"/>
    <mergeCell ref="A11:G11"/>
    <mergeCell ref="A13:B14"/>
    <mergeCell ref="G13:G14"/>
    <mergeCell ref="A28:G28"/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2021-07-26T07:59:53Z</cp:lastPrinted>
  <dcterms:created xsi:type="dcterms:W3CDTF">2013-04-15T10:42:58Z</dcterms:created>
  <dcterms:modified xsi:type="dcterms:W3CDTF">2021-07-26T11:23:15Z</dcterms:modified>
  <cp:category/>
  <cp:version/>
  <cp:contentType/>
  <cp:contentStatus/>
</cp:coreProperties>
</file>